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228AE11-DD9E-471E-81DA-B4978C816573}" xr6:coauthVersionLast="47" xr6:coauthVersionMax="47" xr10:uidLastSave="{00000000-0000-0000-0000-000000000000}"/>
  <bookViews>
    <workbookView xWindow="-1035" yWindow="540" windowWidth="28800" windowHeight="15300" tabRatio="742" activeTab="5" xr2:uid="{00000000-000D-0000-FFFF-FFFF00000000}"/>
  </bookViews>
  <sheets>
    <sheet name="газовые котельные" sheetId="2" r:id="rId1"/>
    <sheet name="угольные, дровяные" sheetId="3" r:id="rId2"/>
    <sheet name="ГВС открытая" sheetId="5" r:id="rId3"/>
    <sheet name="теплоноситель" sheetId="9" r:id="rId4"/>
    <sheet name="услуга передачи ООО ТТС" sheetId="7" r:id="rId5"/>
    <sheet name="РУШ" sheetId="8" r:id="rId6"/>
  </sheets>
  <externalReferences>
    <externalReference r:id="rId7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'газовые котельные'!$A$1:$D$25</definedName>
    <definedName name="_xlnm.Print_Area" localSheetId="2">'ГВС открытая'!$A$1:$D$16</definedName>
    <definedName name="_xlnm.Print_Area" localSheetId="5">РУШ!$A$1:$D$22</definedName>
    <definedName name="_xlnm.Print_Area" localSheetId="3">теплоноситель!$A$1:$D$26</definedName>
    <definedName name="_xlnm.Print_Area" localSheetId="1">'угольные, дровяные'!$A$1:$D$23</definedName>
    <definedName name="_xlnm.Print_Area" localSheetId="4">'услуга передачи ООО ТТС'!$A$1:$D$22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7" l="1"/>
  <c r="D10" i="7"/>
  <c r="D10" i="9"/>
  <c r="D10" i="8"/>
  <c r="A6" i="9"/>
  <c r="A6" i="8"/>
  <c r="D10" i="3"/>
  <c r="A6" i="3"/>
  <c r="D10" i="2"/>
  <c r="A6" i="5" l="1"/>
  <c r="D25" i="9" l="1"/>
  <c r="D14" i="5" l="1"/>
  <c r="D12" i="5" l="1"/>
  <c r="D12" i="9" l="1"/>
  <c r="D12" i="7"/>
  <c r="D12" i="8"/>
  <c r="D12" i="3" l="1"/>
  <c r="D12" i="2" l="1"/>
</calcChain>
</file>

<file path=xl/sharedStrings.xml><?xml version="1.0" encoding="utf-8"?>
<sst xmlns="http://schemas.openxmlformats.org/spreadsheetml/2006/main" count="292" uniqueCount="63">
  <si>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</si>
  <si>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</si>
  <si>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</si>
  <si>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</si>
  <si>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</si>
  <si>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</si>
  <si>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</si>
  <si>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</si>
  <si>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</si>
  <si>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</si>
  <si>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</si>
  <si>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</si>
  <si>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</si>
  <si>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</si>
  <si>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</si>
  <si>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</si>
  <si>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</si>
  <si>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</si>
  <si>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</si>
  <si>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</si>
  <si>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</si>
  <si>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</si>
  <si>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</si>
  <si>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</si>
  <si>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</si>
  <si>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</si>
  <si>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</si>
  <si>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</si>
  <si>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</si>
  <si>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</si>
  <si>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</si>
  <si>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</si>
  <si>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</si>
  <si>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</si>
  <si>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2.13</t>
  </si>
  <si>
    <t>Прочие расходы, которые подлежат отнесению на регулируемые виды деятельности в соответствии с законодательством РФ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</si>
  <si>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</si>
  <si>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</si>
  <si>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</si>
  <si>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</si>
  <si>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</si>
  <si>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</si>
  <si>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</si>
  <si>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</si>
  <si>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</si>
  <si>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</si>
  <si>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</si>
  <si>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</si>
  <si>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</si>
  <si>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</si>
  <si>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</si>
  <si>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Общепроизводственные расходы</t>
  </si>
  <si>
    <t>Общехозяйственные расходы,</t>
  </si>
  <si>
    <t>услуга-передачи от ООО "ТТС"</t>
  </si>
  <si>
    <t>Общехозяйственные расходы</t>
  </si>
  <si>
    <t>Расходы на капитальный и текущий ремонт основных производственных средств</t>
  </si>
  <si>
    <t xml:space="preserve">Информация об основных показателях финансово-хозяйственной деятельности регулируемых организаций (ГВС открытая) за 2020 год
</t>
  </si>
  <si>
    <t xml:space="preserve">Информация об основных показателях финансово-хозяйственной деятельности регулируемых организаций (теплоноситель) за 2021 год
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</si>
  <si>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2021 год
</t>
  </si>
  <si>
    <t>НТ МУП "Тагилэнерго"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</si>
  <si>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2021 год</t>
  </si>
  <si>
    <t>Информация об основных показателях финансово-хозяйственной деятельности регулируемых организаций (закуп тепловой энергии РУШ) за 2021 год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</si>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</sst>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_ ;\-#,##0.00\ "/>
    <numFmt numFmtId="167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ahoma"/>
      <family val="2"/>
      <charset val="204"/>
    </font>
    <font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9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vertical="center" wrapText="1"/>
    </xf>
    <xf numFmtId="164" fontId="3" fillId="0" borderId="0" xfId="7" applyFont="1" applyFill="1" applyAlignment="1" applyProtection="1">
      <alignment vertical="center" wrapText="1"/>
    </xf>
    <xf numFmtId="0" fontId="7" fillId="0" borderId="0" xfId="5" applyFont="1"/>
    <xf numFmtId="164" fontId="3" fillId="0" borderId="0" xfId="7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7" fillId="0" borderId="0" xfId="5" applyFont="1" applyBorder="1"/>
    <xf numFmtId="0" fontId="1" fillId="0" borderId="0" xfId="5" applyBorder="1"/>
    <xf numFmtId="0" fontId="3" fillId="0" borderId="0" xfId="6" applyFont="1" applyBorder="1" applyAlignment="1" applyProtection="1">
      <alignment vertical="center" wrapText="1"/>
    </xf>
    <xf numFmtId="164" fontId="7" fillId="0" borderId="6" xfId="7" applyFont="1" applyBorder="1"/>
    <xf numFmtId="164" fontId="7" fillId="0" borderId="0" xfId="7" applyFont="1"/>
    <xf numFmtId="164" fontId="1" fillId="0" borderId="6" xfId="7" applyBorder="1"/>
    <xf numFmtId="164" fontId="3" fillId="0" borderId="6" xfId="7" applyFont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4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center" vertical="center" wrapText="1"/>
    </xf>
    <xf numFmtId="49" fontId="8" fillId="2" borderId="7" xfId="4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 indent="1"/>
    </xf>
    <xf numFmtId="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7" applyFont="1" applyFill="1" applyAlignment="1" applyProtection="1">
      <alignment vertical="center" wrapText="1"/>
    </xf>
    <xf numFmtId="0" fontId="0" fillId="2" borderId="8" xfId="1" applyFont="1" applyFill="1" applyBorder="1" applyAlignment="1" applyProtection="1">
      <alignment horizontal="left" vertical="center" wrapText="1" indent="1"/>
    </xf>
    <xf numFmtId="0" fontId="10" fillId="2" borderId="0" xfId="1" applyFont="1" applyFill="1" applyBorder="1" applyAlignment="1" applyProtection="1">
      <alignment horizontal="center" vertical="center"/>
    </xf>
    <xf numFmtId="0" fontId="7" fillId="2" borderId="6" xfId="5" applyFont="1" applyFill="1" applyBorder="1"/>
    <xf numFmtId="0" fontId="7" fillId="2" borderId="0" xfId="5" applyFont="1" applyFill="1"/>
    <xf numFmtId="0" fontId="1" fillId="2" borderId="6" xfId="5" applyFill="1" applyBorder="1"/>
    <xf numFmtId="4" fontId="3" fillId="2" borderId="0" xfId="1" applyNumberFormat="1" applyFont="1" applyFill="1" applyAlignment="1" applyProtection="1">
      <alignment vertical="center" wrapText="1"/>
    </xf>
    <xf numFmtId="0" fontId="3" fillId="2" borderId="6" xfId="6" applyFont="1" applyFill="1" applyBorder="1" applyAlignment="1" applyProtection="1">
      <alignment vertical="center" wrapText="1"/>
    </xf>
    <xf numFmtId="4" fontId="7" fillId="2" borderId="6" xfId="5" applyNumberFormat="1" applyFont="1" applyFill="1" applyBorder="1"/>
    <xf numFmtId="4" fontId="7" fillId="2" borderId="0" xfId="5" applyNumberFormat="1" applyFont="1" applyFill="1"/>
    <xf numFmtId="4" fontId="1" fillId="2" borderId="6" xfId="5" applyNumberFormat="1" applyFill="1" applyBorder="1"/>
    <xf numFmtId="4" fontId="3" fillId="2" borderId="6" xfId="6" applyNumberFormat="1" applyFont="1" applyFill="1" applyBorder="1" applyAlignment="1" applyProtection="1">
      <alignment vertical="center" wrapText="1"/>
    </xf>
    <xf numFmtId="0" fontId="12" fillId="2" borderId="0" xfId="1" applyFont="1" applyFill="1" applyAlignment="1" applyProtection="1">
      <alignment horizontal="center" vertical="center" wrapText="1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165" fontId="13" fillId="2" borderId="11" xfId="0" applyNumberFormat="1" applyFont="1" applyFill="1" applyBorder="1" applyAlignment="1" applyProtection="1">
      <alignment horizontal="right" vertical="top"/>
      <protection locked="0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1" xfId="4" applyFont="1" applyFill="1" applyBorder="1" applyAlignment="1" applyProtection="1">
      <alignment horizontal="center" vertical="center" wrapText="1"/>
    </xf>
    <xf numFmtId="49" fontId="8" fillId="2" borderId="11" xfId="4" applyNumberFormat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49" fontId="0" fillId="2" borderId="11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11" xfId="1" applyFont="1" applyFill="1" applyBorder="1" applyAlignment="1" applyProtection="1">
      <alignment horizontal="left" vertical="center" wrapText="1" indent="1"/>
    </xf>
    <xf numFmtId="4" fontId="12" fillId="2" borderId="6" xfId="6" applyNumberFormat="1" applyFont="1" applyFill="1" applyBorder="1" applyAlignment="1" applyProtection="1">
      <alignment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167" fontId="3" fillId="0" borderId="0" xfId="1" applyNumberFormat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horizontal="center" vertical="center" wrapText="1"/>
    </xf>
    <xf numFmtId="167" fontId="3" fillId="0" borderId="0" xfId="1" applyNumberFormat="1" applyFont="1" applyFill="1" applyAlignment="1" applyProtection="1">
      <alignment horizontal="center" vertical="center" wrapText="1"/>
    </xf>
    <xf numFmtId="164" fontId="7" fillId="0" borderId="6" xfId="7" applyFont="1" applyBorder="1" applyAlignment="1">
      <alignment horizontal="center" vertical="center"/>
    </xf>
    <xf numFmtId="4" fontId="7" fillId="2" borderId="0" xfId="5" applyNumberFormat="1" applyFont="1" applyFill="1" applyBorder="1"/>
    <xf numFmtId="4" fontId="1" fillId="2" borderId="0" xfId="5" applyNumberFormat="1" applyFill="1" applyBorder="1"/>
    <xf numFmtId="4" fontId="7" fillId="2" borderId="0" xfId="5" applyNumberFormat="1" applyFont="1" applyFill="1" applyBorder="1" applyAlignment="1">
      <alignment horizontal="center"/>
    </xf>
    <xf numFmtId="4" fontId="3" fillId="2" borderId="0" xfId="6" applyNumberFormat="1" applyFont="1" applyFill="1" applyBorder="1" applyAlignment="1" applyProtection="1">
      <alignment vertical="center" wrapText="1"/>
    </xf>
    <xf numFmtId="4" fontId="7" fillId="2" borderId="0" xfId="5" applyNumberFormat="1" applyFont="1" applyFill="1" applyBorder="1" applyAlignment="1">
      <alignment vertical="center"/>
    </xf>
    <xf numFmtId="4" fontId="12" fillId="2" borderId="0" xfId="6" applyNumberFormat="1" applyFont="1" applyFill="1" applyBorder="1" applyAlignment="1" applyProtection="1">
      <alignment vertical="center" wrapText="1"/>
    </xf>
    <xf numFmtId="4" fontId="15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1" xfId="4" applyNumberFormat="1" applyFont="1" applyFill="1" applyBorder="1" applyAlignment="1" applyProtection="1">
      <alignment horizontal="center" vertical="center" wrapText="1"/>
    </xf>
    <xf numFmtId="4" fontId="8" fillId="2" borderId="11" xfId="4" applyNumberFormat="1" applyFont="1" applyFill="1" applyBorder="1" applyAlignment="1" applyProtection="1">
      <alignment horizontal="center" vertical="center" wrapText="1"/>
    </xf>
    <xf numFmtId="4" fontId="1" fillId="2" borderId="11" xfId="1" applyNumberFormat="1" applyFont="1" applyFill="1" applyBorder="1" applyAlignment="1" applyProtection="1">
      <alignment horizontal="center" vertical="center" wrapText="1"/>
    </xf>
    <xf numFmtId="4" fontId="0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11" xfId="1" applyNumberFormat="1" applyFont="1" applyFill="1" applyBorder="1" applyAlignment="1" applyProtection="1">
      <alignment horizontal="center" vertical="center" wrapText="1"/>
    </xf>
    <xf numFmtId="4" fontId="16" fillId="0" borderId="11" xfId="7" applyNumberFormat="1" applyFont="1" applyBorder="1" applyAlignment="1">
      <alignment horizontal="center"/>
    </xf>
    <xf numFmtId="4" fontId="15" fillId="2" borderId="11" xfId="1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 applyProtection="1">
      <alignment vertical="center" wrapText="1"/>
    </xf>
    <xf numFmtId="164" fontId="12" fillId="0" borderId="6" xfId="7" applyFont="1" applyBorder="1" applyAlignment="1" applyProtection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166" fontId="14" fillId="2" borderId="11" xfId="7" applyNumberFormat="1" applyFont="1" applyFill="1" applyBorder="1" applyAlignment="1" applyProtection="1">
      <alignment horizontal="center" vertical="center"/>
      <protection locked="0"/>
    </xf>
    <xf numFmtId="4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3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9" xfId="1" applyNumberFormat="1" applyFont="1" applyFill="1" applyBorder="1" applyAlignment="1" applyProtection="1">
      <alignment horizontal="center" vertical="center" wrapText="1"/>
    </xf>
    <xf numFmtId="4" fontId="12" fillId="2" borderId="9" xfId="1" applyNumberFormat="1" applyFont="1" applyFill="1" applyBorder="1" applyAlignment="1" applyProtection="1">
      <alignment horizontal="center" vertical="center" wrapText="1"/>
      <protection locked="0"/>
    </xf>
  </cellXfs>
  <cellStyles count="8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Forma_5_Книга2" xfId="6" xr:uid="{00000000-0005-0000-0000-000004000000}"/>
    <cellStyle name="Обычный_Мониторинг инвестиций" xfId="1" xr:uid="{00000000-0005-0000-0000-000005000000}"/>
    <cellStyle name="Обычный_Шаблон по источникам для Модуля Реестр (2)" xfId="2" xr:uid="{00000000-0005-0000-0000-000006000000}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5"/>
  <sheetViews>
    <sheetView topLeftCell="A4" zoomScaleNormal="100" workbookViewId="0">
      <selection activeCell="F12" sqref="F12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79" t="s">
        <v>58</v>
      </c>
      <c r="B5" s="79"/>
      <c r="C5" s="79"/>
      <c r="D5" s="79"/>
    </row>
    <row r="6" spans="1:9" ht="21.75" customHeight="1" x14ac:dyDescent="0.25">
      <c r="A6" s="80" t="s">
        <v>59</v>
      </c>
      <c r="B6" s="80"/>
      <c r="C6" s="80"/>
      <c r="D6" s="80"/>
    </row>
    <row r="7" spans="1:9" x14ac:dyDescent="0.25">
      <c r="A7" s="15"/>
      <c r="B7" s="16"/>
      <c r="C7" s="16"/>
      <c r="D7" s="17"/>
    </row>
    <row r="8" spans="1:9" ht="33.75" x14ac:dyDescent="0.15">
      <c r="A8" s="58" t="s">
        <v>0</v>
      </c>
      <c r="B8" s="70" t="s">
        <v>1</v>
      </c>
      <c r="C8" s="70" t="s">
        <v>2</v>
      </c>
      <c r="D8" s="70" t="s">
        <v>3</v>
      </c>
      <c r="E8" s="63"/>
    </row>
    <row r="9" spans="1:9" x14ac:dyDescent="0.15">
      <c r="A9" s="71" t="s">
        <v>4</v>
      </c>
      <c r="B9" s="71" t="s">
        <v>5</v>
      </c>
      <c r="C9" s="71" t="s">
        <v>6</v>
      </c>
      <c r="D9" s="71" t="s">
        <v>7</v>
      </c>
      <c r="E9" s="43"/>
    </row>
    <row r="10" spans="1:9" ht="22.5" customHeight="1" x14ac:dyDescent="0.15">
      <c r="A10" s="58" t="s">
        <v>4</v>
      </c>
      <c r="B10" s="58" t="s">
        <v>8</v>
      </c>
      <c r="C10" s="58" t="s">
        <v>9</v>
      </c>
      <c r="D10" s="76">
        <f>'ГВС открытая'!D10</f>
        <v>293676</v>
      </c>
      <c r="E10" s="63"/>
    </row>
    <row r="11" spans="1:9" ht="19.5" customHeight="1" x14ac:dyDescent="0.25">
      <c r="A11" s="72" t="s">
        <v>10</v>
      </c>
      <c r="B11" s="73" t="s">
        <v>11</v>
      </c>
      <c r="C11" s="74" t="s">
        <v>9</v>
      </c>
      <c r="D11" s="69">
        <v>170686.21</v>
      </c>
      <c r="E11" s="64"/>
    </row>
    <row r="12" spans="1:9" ht="24" customHeight="1" x14ac:dyDescent="0.15">
      <c r="A12" s="58" t="s">
        <v>5</v>
      </c>
      <c r="B12" s="58" t="s">
        <v>12</v>
      </c>
      <c r="C12" s="58" t="s">
        <v>9</v>
      </c>
      <c r="D12" s="76">
        <f>SUM(D13:D25)</f>
        <v>157221.41828680001</v>
      </c>
      <c r="E12" s="65"/>
      <c r="F12" s="2"/>
      <c r="G12" s="2"/>
      <c r="I12" s="2"/>
    </row>
    <row r="13" spans="1:9" ht="20.25" customHeight="1" x14ac:dyDescent="0.25">
      <c r="A13" s="58" t="s">
        <v>13</v>
      </c>
      <c r="B13" s="58" t="s">
        <v>14</v>
      </c>
      <c r="C13" s="58" t="s">
        <v>9</v>
      </c>
      <c r="D13" s="69">
        <v>53255.55459</v>
      </c>
      <c r="E13" s="66"/>
    </row>
    <row r="14" spans="1:9" ht="15" customHeight="1" x14ac:dyDescent="0.2">
      <c r="A14" s="58" t="s">
        <v>15</v>
      </c>
      <c r="B14" s="58" t="s">
        <v>16</v>
      </c>
      <c r="C14" s="58" t="s">
        <v>9</v>
      </c>
      <c r="D14" s="75">
        <v>57397.524730000005</v>
      </c>
      <c r="E14" s="63"/>
      <c r="F14" s="3"/>
    </row>
    <row r="15" spans="1:9" ht="22.5" x14ac:dyDescent="0.25">
      <c r="A15" s="58" t="s">
        <v>17</v>
      </c>
      <c r="B15" s="58" t="s">
        <v>18</v>
      </c>
      <c r="C15" s="58" t="s">
        <v>9</v>
      </c>
      <c r="D15" s="69">
        <v>10316.649730000001</v>
      </c>
      <c r="E15" s="66"/>
    </row>
    <row r="16" spans="1:9" ht="22.5" x14ac:dyDescent="0.25">
      <c r="A16" s="58" t="s">
        <v>19</v>
      </c>
      <c r="B16" s="58" t="s">
        <v>20</v>
      </c>
      <c r="C16" s="58" t="s">
        <v>9</v>
      </c>
      <c r="D16" s="69">
        <v>72.827950000000001</v>
      </c>
      <c r="E16" s="67"/>
    </row>
    <row r="17" spans="1:7" ht="30" x14ac:dyDescent="0.15">
      <c r="A17" s="58" t="s">
        <v>21</v>
      </c>
      <c r="B17" s="74" t="s">
        <v>22</v>
      </c>
      <c r="C17" s="58" t="s">
        <v>9</v>
      </c>
      <c r="D17" s="69">
        <v>0</v>
      </c>
      <c r="E17" s="63"/>
    </row>
    <row r="18" spans="1:7" ht="12.75" x14ac:dyDescent="0.15">
      <c r="A18" s="58" t="s">
        <v>23</v>
      </c>
      <c r="B18" s="58" t="s">
        <v>24</v>
      </c>
      <c r="C18" s="58" t="s">
        <v>9</v>
      </c>
      <c r="D18" s="69">
        <v>7277.8029999999999</v>
      </c>
      <c r="E18" s="63"/>
    </row>
    <row r="19" spans="1:7" ht="22.5" x14ac:dyDescent="0.15">
      <c r="A19" s="58" t="s">
        <v>25</v>
      </c>
      <c r="B19" s="58" t="s">
        <v>26</v>
      </c>
      <c r="C19" s="58" t="s">
        <v>9</v>
      </c>
      <c r="D19" s="69">
        <v>2215.3053300000001</v>
      </c>
      <c r="E19" s="63"/>
    </row>
    <row r="20" spans="1:7" ht="12.75" x14ac:dyDescent="0.25">
      <c r="A20" s="58" t="s">
        <v>27</v>
      </c>
      <c r="B20" s="58" t="s">
        <v>30</v>
      </c>
      <c r="C20" s="58" t="s">
        <v>9</v>
      </c>
      <c r="D20" s="69">
        <v>4743.5638999999992</v>
      </c>
      <c r="E20" s="66"/>
    </row>
    <row r="21" spans="1:7" ht="30" x14ac:dyDescent="0.25">
      <c r="A21" s="58" t="s">
        <v>28</v>
      </c>
      <c r="B21" s="74" t="s">
        <v>32</v>
      </c>
      <c r="C21" s="58" t="s">
        <v>9</v>
      </c>
      <c r="D21" s="69">
        <v>6638.0320000000002</v>
      </c>
      <c r="E21" s="66"/>
      <c r="G21" s="2"/>
    </row>
    <row r="22" spans="1:7" ht="12.75" x14ac:dyDescent="0.15">
      <c r="A22" s="58" t="s">
        <v>29</v>
      </c>
      <c r="B22" s="58" t="s">
        <v>51</v>
      </c>
      <c r="C22" s="58" t="s">
        <v>9</v>
      </c>
      <c r="D22" s="69">
        <v>2112.6064999999999</v>
      </c>
      <c r="E22" s="63"/>
    </row>
    <row r="23" spans="1:7" ht="12.75" x14ac:dyDescent="0.15">
      <c r="A23" s="58" t="s">
        <v>31</v>
      </c>
      <c r="B23" s="58" t="s">
        <v>54</v>
      </c>
      <c r="C23" s="58" t="s">
        <v>9</v>
      </c>
      <c r="D23" s="69">
        <v>10616.218000000001</v>
      </c>
      <c r="E23" s="63"/>
    </row>
    <row r="24" spans="1:7" ht="22.5" x14ac:dyDescent="0.25">
      <c r="A24" s="58" t="s">
        <v>33</v>
      </c>
      <c r="B24" s="58" t="s">
        <v>55</v>
      </c>
      <c r="C24" s="58" t="s">
        <v>9</v>
      </c>
      <c r="D24" s="69">
        <v>317.59064999999998</v>
      </c>
      <c r="E24" s="66"/>
    </row>
    <row r="25" spans="1:7" ht="22.5" x14ac:dyDescent="0.25">
      <c r="A25" s="58" t="s">
        <v>34</v>
      </c>
      <c r="B25" s="58" t="s">
        <v>35</v>
      </c>
      <c r="C25" s="58" t="s">
        <v>9</v>
      </c>
      <c r="D25" s="76">
        <v>2257.7419067999999</v>
      </c>
      <c r="E25" s="68"/>
      <c r="F25" s="2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26"/>
  <sheetViews>
    <sheetView zoomScaleNormal="100" workbookViewId="0">
      <selection activeCell="A6" sqref="A6:D6"/>
    </sheetView>
  </sheetViews>
  <sheetFormatPr defaultColWidth="30.5703125" defaultRowHeight="11.25" x14ac:dyDescent="0.25"/>
  <cols>
    <col min="1" max="1" width="12" style="32" customWidth="1"/>
    <col min="2" max="2" width="50.140625" style="32" customWidth="1"/>
    <col min="3" max="3" width="17.28515625" style="32" customWidth="1"/>
    <col min="4" max="4" width="14.85546875" style="33" customWidth="1"/>
    <col min="5" max="5" width="2" style="32" bestFit="1" customWidth="1"/>
    <col min="6" max="6" width="11.5703125" style="32" customWidth="1"/>
    <col min="7" max="7" width="13.7109375" style="32" customWidth="1"/>
    <col min="8" max="8" width="14.5703125" style="1" customWidth="1"/>
    <col min="9" max="9" width="11.5703125" style="1" customWidth="1"/>
    <col min="10" max="16384" width="30.5703125" style="1"/>
  </cols>
  <sheetData>
    <row r="4" spans="1:9" x14ac:dyDescent="0.25">
      <c r="A4" s="15"/>
      <c r="B4" s="15"/>
      <c r="C4" s="15"/>
      <c r="D4" s="16"/>
    </row>
    <row r="5" spans="1:9" ht="39.75" customHeight="1" x14ac:dyDescent="0.25">
      <c r="A5" s="79" t="s">
        <v>60</v>
      </c>
      <c r="B5" s="79"/>
      <c r="C5" s="79"/>
      <c r="D5" s="79"/>
    </row>
    <row r="6" spans="1:9" ht="21.75" customHeight="1" x14ac:dyDescent="0.25">
      <c r="A6" s="80" t="str">
        <f>'газовые котельные'!A6:D6</f>
        <v>НТ МУП "Тагилэнерго"</v>
      </c>
      <c r="B6" s="80"/>
      <c r="C6" s="80"/>
      <c r="D6" s="80"/>
    </row>
    <row r="7" spans="1:9" x14ac:dyDescent="0.25">
      <c r="A7" s="15"/>
      <c r="B7" s="16"/>
      <c r="C7" s="16"/>
      <c r="D7" s="17"/>
    </row>
    <row r="8" spans="1:9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37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38"/>
    </row>
    <row r="10" spans="1:9" ht="29.25" customHeight="1" x14ac:dyDescent="0.15">
      <c r="A10" s="22" t="s">
        <v>4</v>
      </c>
      <c r="B10" s="23" t="s">
        <v>8</v>
      </c>
      <c r="C10" s="24" t="s">
        <v>9</v>
      </c>
      <c r="D10" s="25">
        <f>'газовые котельные'!D10</f>
        <v>293676</v>
      </c>
      <c r="E10" s="37"/>
    </row>
    <row r="11" spans="1:9" ht="15" x14ac:dyDescent="0.25">
      <c r="A11" s="26" t="s">
        <v>10</v>
      </c>
      <c r="B11" s="27" t="s">
        <v>11</v>
      </c>
      <c r="C11" s="28" t="s">
        <v>9</v>
      </c>
      <c r="D11" s="29">
        <v>3859.8</v>
      </c>
      <c r="E11" s="39"/>
    </row>
    <row r="12" spans="1:9" ht="39" customHeight="1" x14ac:dyDescent="0.15">
      <c r="A12" s="22" t="s">
        <v>5</v>
      </c>
      <c r="B12" s="23" t="s">
        <v>12</v>
      </c>
      <c r="C12" s="24" t="s">
        <v>9</v>
      </c>
      <c r="D12" s="25">
        <f>SUM(D13:D23)</f>
        <v>22497.6509313594</v>
      </c>
      <c r="E12" s="37"/>
      <c r="G12" s="40"/>
      <c r="H12" s="5"/>
      <c r="I12" s="6"/>
    </row>
    <row r="13" spans="1:9" ht="21.75" customHeight="1" x14ac:dyDescent="0.15">
      <c r="A13" s="22" t="s">
        <v>13</v>
      </c>
      <c r="B13" s="30" t="s">
        <v>16</v>
      </c>
      <c r="C13" s="24" t="s">
        <v>9</v>
      </c>
      <c r="D13" s="25">
        <v>4761.2372262600002</v>
      </c>
      <c r="E13" s="37"/>
      <c r="G13" s="34"/>
      <c r="H13" s="7"/>
    </row>
    <row r="14" spans="1:9" ht="33.75" x14ac:dyDescent="0.25">
      <c r="A14" s="22" t="s">
        <v>15</v>
      </c>
      <c r="B14" s="30" t="s">
        <v>18</v>
      </c>
      <c r="C14" s="24" t="s">
        <v>9</v>
      </c>
      <c r="D14" s="31">
        <v>831.58849845939426</v>
      </c>
      <c r="E14" s="41"/>
    </row>
    <row r="15" spans="1:9" ht="22.5" x14ac:dyDescent="0.15">
      <c r="A15" s="22" t="s">
        <v>17</v>
      </c>
      <c r="B15" s="30" t="s">
        <v>20</v>
      </c>
      <c r="C15" s="24" t="s">
        <v>9</v>
      </c>
      <c r="D15" s="31">
        <v>219.35242</v>
      </c>
      <c r="E15" s="37"/>
    </row>
    <row r="16" spans="1:9" ht="30" x14ac:dyDescent="0.15">
      <c r="A16" s="22" t="s">
        <v>19</v>
      </c>
      <c r="B16" s="35" t="s">
        <v>22</v>
      </c>
      <c r="C16" s="24" t="s">
        <v>9</v>
      </c>
      <c r="D16" s="31">
        <v>0</v>
      </c>
      <c r="E16" s="37"/>
    </row>
    <row r="17" spans="1:8" ht="22.5" x14ac:dyDescent="0.15">
      <c r="A17" s="22" t="s">
        <v>21</v>
      </c>
      <c r="B17" s="30" t="s">
        <v>24</v>
      </c>
      <c r="C17" s="24" t="s">
        <v>9</v>
      </c>
      <c r="D17" s="31">
        <v>4686.5199300000004</v>
      </c>
      <c r="E17" s="37"/>
    </row>
    <row r="18" spans="1:8" ht="22.5" x14ac:dyDescent="0.15">
      <c r="A18" s="22" t="s">
        <v>23</v>
      </c>
      <c r="B18" s="30" t="s">
        <v>26</v>
      </c>
      <c r="C18" s="24" t="s">
        <v>9</v>
      </c>
      <c r="D18" s="31">
        <v>1508.6960099999999</v>
      </c>
      <c r="E18" s="37"/>
    </row>
    <row r="19" spans="1:8" ht="22.5" x14ac:dyDescent="0.25">
      <c r="A19" s="22" t="s">
        <v>25</v>
      </c>
      <c r="B19" s="30" t="s">
        <v>30</v>
      </c>
      <c r="C19" s="24" t="s">
        <v>9</v>
      </c>
      <c r="D19" s="31">
        <v>2113.1064099999999</v>
      </c>
      <c r="E19" s="41"/>
    </row>
    <row r="20" spans="1:8" x14ac:dyDescent="0.15">
      <c r="A20" s="22" t="s">
        <v>27</v>
      </c>
      <c r="B20" s="30" t="s">
        <v>51</v>
      </c>
      <c r="C20" s="24" t="s">
        <v>9</v>
      </c>
      <c r="D20" s="31">
        <v>877.16200000000003</v>
      </c>
      <c r="E20" s="37"/>
    </row>
    <row r="21" spans="1:8" x14ac:dyDescent="0.15">
      <c r="A21" s="22" t="s">
        <v>28</v>
      </c>
      <c r="B21" s="30" t="s">
        <v>54</v>
      </c>
      <c r="C21" s="24" t="s">
        <v>9</v>
      </c>
      <c r="D21" s="31">
        <v>6825.0020000000004</v>
      </c>
      <c r="E21" s="37"/>
    </row>
    <row r="22" spans="1:8" ht="22.5" x14ac:dyDescent="0.25">
      <c r="A22" s="22" t="s">
        <v>29</v>
      </c>
      <c r="B22" s="30" t="s">
        <v>55</v>
      </c>
      <c r="C22" s="24" t="s">
        <v>9</v>
      </c>
      <c r="D22" s="31">
        <v>36.926920000000003</v>
      </c>
      <c r="E22" s="41"/>
    </row>
    <row r="23" spans="1:8" ht="33.75" x14ac:dyDescent="0.25">
      <c r="A23" s="22" t="s">
        <v>31</v>
      </c>
      <c r="B23" s="30" t="s">
        <v>35</v>
      </c>
      <c r="C23" s="24" t="s">
        <v>9</v>
      </c>
      <c r="D23" s="25">
        <v>638.05951663999997</v>
      </c>
      <c r="E23" s="41"/>
      <c r="F23" s="77"/>
      <c r="H23" s="2"/>
    </row>
    <row r="24" spans="1:8" x14ac:dyDescent="0.25">
      <c r="D24" s="46"/>
    </row>
    <row r="25" spans="1:8" x14ac:dyDescent="0.25">
      <c r="D25" s="46"/>
    </row>
    <row r="26" spans="1:8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16"/>
  <sheetViews>
    <sheetView zoomScaleNormal="100" workbookViewId="0">
      <selection activeCell="E12" sqref="E12"/>
    </sheetView>
  </sheetViews>
  <sheetFormatPr defaultRowHeight="11.25" x14ac:dyDescent="0.25"/>
  <cols>
    <col min="1" max="1" width="9.140625" style="32"/>
    <col min="2" max="2" width="44.5703125" style="32" customWidth="1"/>
    <col min="3" max="3" width="9.140625" style="32"/>
    <col min="4" max="4" width="23.5703125" style="33" customWidth="1"/>
    <col min="5" max="5" width="9.140625" style="1"/>
    <col min="6" max="6" width="13.42578125" style="1" customWidth="1"/>
    <col min="7" max="8" width="9.140625" style="1"/>
    <col min="9" max="9" width="11.5703125" style="1" bestFit="1" customWidth="1"/>
    <col min="10" max="16384" width="9.140625" style="1"/>
  </cols>
  <sheetData>
    <row r="4" spans="1:6" x14ac:dyDescent="0.25">
      <c r="A4" s="15"/>
      <c r="B4" s="15"/>
      <c r="C4" s="15"/>
      <c r="D4" s="36"/>
    </row>
    <row r="5" spans="1:6" ht="48" customHeight="1" x14ac:dyDescent="0.25">
      <c r="A5" s="79" t="s">
        <v>56</v>
      </c>
      <c r="B5" s="79"/>
      <c r="C5" s="79"/>
      <c r="D5" s="79"/>
    </row>
    <row r="6" spans="1:6" x14ac:dyDescent="0.25">
      <c r="A6" s="80" t="str">
        <f>'газовые котельные'!A6:D6</f>
        <v>НТ МУП "Тагилэнерго"</v>
      </c>
      <c r="B6" s="80"/>
      <c r="C6" s="80"/>
      <c r="D6" s="80"/>
    </row>
    <row r="7" spans="1:6" x14ac:dyDescent="0.25">
      <c r="A7" s="15"/>
      <c r="B7" s="16"/>
      <c r="C7" s="16"/>
      <c r="D7" s="17"/>
    </row>
    <row r="8" spans="1:6" ht="33.75" x14ac:dyDescent="0.15">
      <c r="A8" s="49" t="s">
        <v>0</v>
      </c>
      <c r="B8" s="50" t="s">
        <v>1</v>
      </c>
      <c r="C8" s="50" t="s">
        <v>2</v>
      </c>
      <c r="D8" s="50" t="s">
        <v>3</v>
      </c>
      <c r="E8" s="8"/>
    </row>
    <row r="9" spans="1:6" x14ac:dyDescent="0.15">
      <c r="A9" s="51" t="s">
        <v>4</v>
      </c>
      <c r="B9" s="51" t="s">
        <v>5</v>
      </c>
      <c r="C9" s="51" t="s">
        <v>6</v>
      </c>
      <c r="D9" s="51" t="s">
        <v>7</v>
      </c>
      <c r="E9" s="4"/>
    </row>
    <row r="10" spans="1:6" ht="22.5" x14ac:dyDescent="0.15">
      <c r="A10" s="52" t="s">
        <v>4</v>
      </c>
      <c r="B10" s="53" t="s">
        <v>8</v>
      </c>
      <c r="C10" s="49" t="s">
        <v>9</v>
      </c>
      <c r="D10" s="58">
        <v>293676</v>
      </c>
      <c r="E10" s="8"/>
    </row>
    <row r="11" spans="1:6" ht="30" x14ac:dyDescent="0.25">
      <c r="A11" s="52" t="s">
        <v>10</v>
      </c>
      <c r="B11" s="54" t="s">
        <v>36</v>
      </c>
      <c r="C11" s="49" t="s">
        <v>9</v>
      </c>
      <c r="D11" s="57">
        <v>42304.2</v>
      </c>
      <c r="E11" s="9"/>
    </row>
    <row r="12" spans="1:6" ht="33.75" x14ac:dyDescent="0.15">
      <c r="A12" s="52" t="s">
        <v>5</v>
      </c>
      <c r="B12" s="53" t="s">
        <v>12</v>
      </c>
      <c r="C12" s="49" t="s">
        <v>9</v>
      </c>
      <c r="D12" s="58">
        <f>D13+D15</f>
        <v>48684.57</v>
      </c>
      <c r="E12" s="8"/>
    </row>
    <row r="13" spans="1:6" ht="33.75" x14ac:dyDescent="0.25">
      <c r="A13" s="52" t="s">
        <v>13</v>
      </c>
      <c r="B13" s="55" t="s">
        <v>40</v>
      </c>
      <c r="C13" s="49" t="s">
        <v>9</v>
      </c>
      <c r="D13" s="81">
        <v>42330.02</v>
      </c>
      <c r="E13" s="10"/>
    </row>
    <row r="14" spans="1:6" ht="33.75" x14ac:dyDescent="0.15">
      <c r="A14" s="52" t="s">
        <v>15</v>
      </c>
      <c r="B14" s="55" t="s">
        <v>37</v>
      </c>
      <c r="C14" s="49" t="s">
        <v>9</v>
      </c>
      <c r="D14" s="81">
        <f>482.084*((533941.08602+69032.15389+5354.99909+17694.46739)/322914.774)</f>
        <v>934.59808806182662</v>
      </c>
      <c r="E14" s="8"/>
      <c r="F14" s="48"/>
    </row>
    <row r="15" spans="1:6" ht="22.5" x14ac:dyDescent="0.15">
      <c r="A15" s="52" t="s">
        <v>17</v>
      </c>
      <c r="B15" s="55" t="s">
        <v>38</v>
      </c>
      <c r="C15" s="49" t="s">
        <v>9</v>
      </c>
      <c r="D15" s="82">
        <v>6354.55</v>
      </c>
      <c r="E15" s="8"/>
    </row>
    <row r="16" spans="1:6" ht="45" x14ac:dyDescent="0.15">
      <c r="A16" s="52" t="s">
        <v>19</v>
      </c>
      <c r="B16" s="55" t="s">
        <v>39</v>
      </c>
      <c r="C16" s="49" t="s">
        <v>9</v>
      </c>
      <c r="D16" s="83"/>
      <c r="E16" s="8"/>
    </row>
  </sheetData>
  <mergeCells count="4">
    <mergeCell ref="A5:D5"/>
    <mergeCell ref="A6:D6"/>
    <mergeCell ref="D13:D14"/>
    <mergeCell ref="D15:D16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I26"/>
  <sheetViews>
    <sheetView zoomScaleNormal="100" zoomScaleSheetLayoutView="90" workbookViewId="0">
      <selection activeCell="D11" sqref="D11"/>
    </sheetView>
  </sheetViews>
  <sheetFormatPr defaultRowHeight="11.25" x14ac:dyDescent="0.25"/>
  <cols>
    <col min="1" max="1" width="12.28515625" style="32" customWidth="1"/>
    <col min="2" max="2" width="57.7109375" style="32" customWidth="1"/>
    <col min="3" max="3" width="9.140625" style="32"/>
    <col min="4" max="4" width="18.85546875" style="33" customWidth="1"/>
    <col min="5" max="5" width="12.7109375" style="40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5"/>
      <c r="B4" s="15"/>
      <c r="C4" s="15"/>
      <c r="D4" s="16"/>
    </row>
    <row r="5" spans="1:9" ht="46.5" customHeight="1" x14ac:dyDescent="0.25">
      <c r="A5" s="79" t="s">
        <v>57</v>
      </c>
      <c r="B5" s="79"/>
      <c r="C5" s="79"/>
      <c r="D5" s="79"/>
    </row>
    <row r="6" spans="1:9" ht="21.75" customHeight="1" x14ac:dyDescent="0.25">
      <c r="A6" s="80" t="str">
        <f>'ГВС открытая'!A6:D6</f>
        <v>НТ МУП "Тагилэнерго"</v>
      </c>
      <c r="B6" s="80"/>
      <c r="C6" s="80"/>
      <c r="D6" s="80"/>
    </row>
    <row r="7" spans="1:9" x14ac:dyDescent="0.25">
      <c r="A7" s="15"/>
      <c r="B7" s="16"/>
      <c r="C7" s="16"/>
      <c r="D7" s="17"/>
    </row>
    <row r="8" spans="1:9" ht="34.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9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9" ht="22.5" customHeight="1" x14ac:dyDescent="0.15">
      <c r="A10" s="22" t="s">
        <v>4</v>
      </c>
      <c r="B10" s="23" t="s">
        <v>8</v>
      </c>
      <c r="C10" s="24" t="s">
        <v>9</v>
      </c>
      <c r="D10" s="84">
        <f>'газовые котельные'!D10</f>
        <v>293676</v>
      </c>
      <c r="E10" s="42"/>
    </row>
    <row r="11" spans="1:9" ht="19.5" customHeight="1" x14ac:dyDescent="0.25">
      <c r="A11" s="47" t="s">
        <v>10</v>
      </c>
      <c r="B11" s="27" t="s">
        <v>11</v>
      </c>
      <c r="C11" s="28" t="s">
        <v>9</v>
      </c>
      <c r="D11" s="85">
        <v>430.26</v>
      </c>
      <c r="E11" s="44"/>
    </row>
    <row r="12" spans="1:9" ht="24" customHeight="1" x14ac:dyDescent="0.15">
      <c r="A12" s="22" t="s">
        <v>5</v>
      </c>
      <c r="B12" s="23" t="s">
        <v>12</v>
      </c>
      <c r="C12" s="24" t="s">
        <v>9</v>
      </c>
      <c r="D12" s="25">
        <f>SUM(D13:D25)</f>
        <v>6354.5499999999993</v>
      </c>
      <c r="E12" s="42"/>
      <c r="F12" s="2"/>
      <c r="G12" s="2"/>
      <c r="I12" s="2"/>
    </row>
    <row r="13" spans="1:9" ht="20.25" customHeight="1" x14ac:dyDescent="0.25">
      <c r="A13" s="22" t="s">
        <v>13</v>
      </c>
      <c r="B13" s="30" t="s">
        <v>14</v>
      </c>
      <c r="C13" s="24" t="s">
        <v>9</v>
      </c>
      <c r="D13" s="31">
        <v>430.26</v>
      </c>
      <c r="E13" s="45"/>
    </row>
    <row r="14" spans="1:9" ht="15" customHeight="1" x14ac:dyDescent="0.15">
      <c r="A14" s="22" t="s">
        <v>15</v>
      </c>
      <c r="B14" s="30" t="s">
        <v>16</v>
      </c>
      <c r="C14" s="24" t="s">
        <v>9</v>
      </c>
      <c r="D14" s="25"/>
      <c r="E14" s="42"/>
      <c r="F14" s="3"/>
    </row>
    <row r="15" spans="1:9" ht="22.5" x14ac:dyDescent="0.25">
      <c r="A15" s="22" t="s">
        <v>17</v>
      </c>
      <c r="B15" s="30" t="s">
        <v>18</v>
      </c>
      <c r="C15" s="24" t="s">
        <v>9</v>
      </c>
      <c r="D15" s="31">
        <v>128.35</v>
      </c>
      <c r="E15" s="45"/>
    </row>
    <row r="16" spans="1:9" ht="22.5" x14ac:dyDescent="0.15">
      <c r="A16" s="22" t="s">
        <v>19</v>
      </c>
      <c r="B16" s="30" t="s">
        <v>20</v>
      </c>
      <c r="C16" s="24" t="s">
        <v>9</v>
      </c>
      <c r="D16" s="31"/>
      <c r="E16" s="42"/>
    </row>
    <row r="17" spans="1:5" ht="30" x14ac:dyDescent="0.15">
      <c r="A17" s="22" t="s">
        <v>21</v>
      </c>
      <c r="B17" s="35" t="s">
        <v>22</v>
      </c>
      <c r="C17" s="24" t="s">
        <v>9</v>
      </c>
      <c r="D17" s="31">
        <v>213.1</v>
      </c>
      <c r="E17" s="42"/>
    </row>
    <row r="18" spans="1:5" ht="22.5" x14ac:dyDescent="0.15">
      <c r="A18" s="22" t="s">
        <v>23</v>
      </c>
      <c r="B18" s="30" t="s">
        <v>24</v>
      </c>
      <c r="C18" s="24" t="s">
        <v>9</v>
      </c>
      <c r="D18" s="31">
        <v>554.24</v>
      </c>
      <c r="E18" s="42"/>
    </row>
    <row r="19" spans="1:5" ht="22.5" x14ac:dyDescent="0.15">
      <c r="A19" s="22" t="s">
        <v>25</v>
      </c>
      <c r="B19" s="30" t="s">
        <v>26</v>
      </c>
      <c r="C19" s="24" t="s">
        <v>9</v>
      </c>
      <c r="D19" s="31">
        <v>169.04</v>
      </c>
      <c r="E19" s="42"/>
    </row>
    <row r="20" spans="1:5" x14ac:dyDescent="0.25">
      <c r="A20" s="22" t="s">
        <v>27</v>
      </c>
      <c r="B20" s="30" t="s">
        <v>30</v>
      </c>
      <c r="C20" s="24" t="s">
        <v>9</v>
      </c>
      <c r="D20" s="31">
        <v>73.187880000000007</v>
      </c>
      <c r="E20" s="45"/>
    </row>
    <row r="21" spans="1:5" ht="30" x14ac:dyDescent="0.25">
      <c r="A21" s="22" t="s">
        <v>28</v>
      </c>
      <c r="B21" s="35" t="s">
        <v>32</v>
      </c>
      <c r="C21" s="24" t="s">
        <v>9</v>
      </c>
      <c r="D21" s="31"/>
      <c r="E21" s="45"/>
    </row>
    <row r="22" spans="1:5" x14ac:dyDescent="0.15">
      <c r="A22" s="22" t="s">
        <v>29</v>
      </c>
      <c r="B22" s="30" t="s">
        <v>51</v>
      </c>
      <c r="C22" s="24" t="s">
        <v>9</v>
      </c>
      <c r="D22" s="31">
        <v>266.95999999999998</v>
      </c>
      <c r="E22" s="42"/>
    </row>
    <row r="23" spans="1:5" x14ac:dyDescent="0.15">
      <c r="A23" s="22" t="s">
        <v>31</v>
      </c>
      <c r="B23" s="30" t="s">
        <v>54</v>
      </c>
      <c r="C23" s="24" t="s">
        <v>9</v>
      </c>
      <c r="D23" s="31">
        <v>803.16</v>
      </c>
      <c r="E23" s="42"/>
    </row>
    <row r="24" spans="1:5" ht="22.5" x14ac:dyDescent="0.25">
      <c r="A24" s="22" t="s">
        <v>33</v>
      </c>
      <c r="B24" s="30" t="s">
        <v>55</v>
      </c>
      <c r="C24" s="24" t="s">
        <v>9</v>
      </c>
      <c r="D24" s="31"/>
      <c r="E24" s="45"/>
    </row>
    <row r="25" spans="1:5" ht="33.75" x14ac:dyDescent="0.25">
      <c r="A25" s="22" t="s">
        <v>34</v>
      </c>
      <c r="B25" s="30" t="s">
        <v>35</v>
      </c>
      <c r="C25" s="24" t="s">
        <v>9</v>
      </c>
      <c r="D25" s="25">
        <f>6354.55-D13-D15-D17-D18-D19-D20-D22-D23</f>
        <v>3716.2521199999992</v>
      </c>
      <c r="E25" s="56"/>
    </row>
    <row r="26" spans="1:5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G26"/>
  <sheetViews>
    <sheetView topLeftCell="A7" zoomScaleNormal="100" workbookViewId="0">
      <selection activeCell="E15" sqref="E15"/>
    </sheetView>
  </sheetViews>
  <sheetFormatPr defaultRowHeight="11.25" x14ac:dyDescent="0.25"/>
  <cols>
    <col min="1" max="1" width="9.140625" style="32"/>
    <col min="2" max="2" width="44.28515625" style="32" customWidth="1"/>
    <col min="3" max="3" width="10.85546875" style="32" customWidth="1"/>
    <col min="4" max="4" width="21.28515625" style="33" customWidth="1"/>
    <col min="5" max="5" width="12.85546875" style="3" bestFit="1" customWidth="1"/>
    <col min="6" max="6" width="10.42578125" style="1" bestFit="1" customWidth="1"/>
    <col min="7" max="7" width="12.42578125" style="1" bestFit="1" customWidth="1"/>
    <col min="8" max="16384" width="9.140625" style="1"/>
  </cols>
  <sheetData>
    <row r="4" spans="1:7" x14ac:dyDescent="0.25">
      <c r="A4" s="15"/>
      <c r="B4" s="15"/>
      <c r="C4" s="15"/>
      <c r="D4" s="16"/>
    </row>
    <row r="5" spans="1:7" ht="54" customHeight="1" x14ac:dyDescent="0.25">
      <c r="A5" s="79" t="s">
        <v>62</v>
      </c>
      <c r="B5" s="79"/>
      <c r="C5" s="79"/>
      <c r="D5" s="79"/>
    </row>
    <row r="6" spans="1:7" ht="14.25" customHeight="1" x14ac:dyDescent="0.25">
      <c r="A6" s="80" t="str">
        <f>теплоноситель!A6</f>
        <v>НТ МУП "Тагилэнерго"</v>
      </c>
      <c r="B6" s="80"/>
      <c r="C6" s="80"/>
      <c r="D6" s="80"/>
    </row>
    <row r="7" spans="1:7" x14ac:dyDescent="0.25">
      <c r="A7" s="15"/>
      <c r="B7" s="16"/>
      <c r="C7" s="16"/>
      <c r="D7" s="17"/>
    </row>
    <row r="8" spans="1:7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11"/>
    </row>
    <row r="9" spans="1:7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12"/>
    </row>
    <row r="10" spans="1:7" ht="22.5" x14ac:dyDescent="0.25">
      <c r="A10" s="22" t="s">
        <v>4</v>
      </c>
      <c r="B10" s="23" t="s">
        <v>8</v>
      </c>
      <c r="C10" s="24" t="s">
        <v>9</v>
      </c>
      <c r="D10" s="25">
        <f>'газовые котельные'!D10</f>
        <v>293676</v>
      </c>
      <c r="E10" s="62"/>
      <c r="F10" s="60"/>
      <c r="G10" s="61"/>
    </row>
    <row r="11" spans="1:7" ht="15" x14ac:dyDescent="0.25">
      <c r="A11" s="26" t="s">
        <v>10</v>
      </c>
      <c r="B11" s="27" t="s">
        <v>53</v>
      </c>
      <c r="C11" s="28" t="s">
        <v>9</v>
      </c>
      <c r="D11" s="29">
        <v>108437.17</v>
      </c>
      <c r="E11" s="13"/>
    </row>
    <row r="12" spans="1:7" ht="33.75" x14ac:dyDescent="0.15">
      <c r="A12" s="22" t="s">
        <v>5</v>
      </c>
      <c r="B12" s="23" t="s">
        <v>12</v>
      </c>
      <c r="C12" s="24" t="s">
        <v>9</v>
      </c>
      <c r="D12" s="25">
        <f>SUM(D13:D22)</f>
        <v>77756.151523890017</v>
      </c>
      <c r="E12" s="11"/>
      <c r="F12" s="7"/>
      <c r="G12" s="59"/>
    </row>
    <row r="13" spans="1:7" ht="22.5" x14ac:dyDescent="0.25">
      <c r="A13" s="22" t="s">
        <v>13</v>
      </c>
      <c r="B13" s="30" t="s">
        <v>14</v>
      </c>
      <c r="C13" s="24" t="s">
        <v>9</v>
      </c>
      <c r="D13" s="31">
        <v>26391.641955750012</v>
      </c>
      <c r="E13" s="14"/>
    </row>
    <row r="14" spans="1:7" ht="33.75" x14ac:dyDescent="0.25">
      <c r="A14" s="22" t="s">
        <v>42</v>
      </c>
      <c r="B14" s="30" t="s">
        <v>18</v>
      </c>
      <c r="C14" s="24" t="s">
        <v>9</v>
      </c>
      <c r="D14" s="31">
        <v>24694.239859999998</v>
      </c>
      <c r="E14" s="14"/>
    </row>
    <row r="15" spans="1:7" ht="22.5" x14ac:dyDescent="0.15">
      <c r="A15" s="22" t="s">
        <v>43</v>
      </c>
      <c r="B15" s="30" t="s">
        <v>20</v>
      </c>
      <c r="C15" s="24" t="s">
        <v>9</v>
      </c>
      <c r="D15" s="31">
        <v>1147.70298</v>
      </c>
      <c r="E15" s="11"/>
    </row>
    <row r="16" spans="1:7" ht="22.5" x14ac:dyDescent="0.15">
      <c r="A16" s="22" t="s">
        <v>44</v>
      </c>
      <c r="B16" s="30" t="s">
        <v>24</v>
      </c>
      <c r="C16" s="24" t="s">
        <v>9</v>
      </c>
      <c r="D16" s="31">
        <v>6417.02808</v>
      </c>
      <c r="E16" s="11"/>
    </row>
    <row r="17" spans="1:6" ht="22.5" x14ac:dyDescent="0.15">
      <c r="A17" s="22" t="s">
        <v>45</v>
      </c>
      <c r="B17" s="30" t="s">
        <v>26</v>
      </c>
      <c r="C17" s="24" t="s">
        <v>9</v>
      </c>
      <c r="D17" s="31">
        <v>1975.0690999999999</v>
      </c>
      <c r="E17" s="11"/>
    </row>
    <row r="18" spans="1:6" ht="22.5" x14ac:dyDescent="0.25">
      <c r="A18" s="22" t="s">
        <v>46</v>
      </c>
      <c r="B18" s="30" t="s">
        <v>30</v>
      </c>
      <c r="C18" s="24" t="s">
        <v>9</v>
      </c>
      <c r="D18" s="31">
        <v>2523.6631299999999</v>
      </c>
      <c r="E18" s="14"/>
    </row>
    <row r="19" spans="1:6" x14ac:dyDescent="0.15">
      <c r="A19" s="22" t="s">
        <v>47</v>
      </c>
      <c r="B19" s="30" t="s">
        <v>51</v>
      </c>
      <c r="C19" s="24" t="s">
        <v>9</v>
      </c>
      <c r="D19" s="31">
        <v>2541.837</v>
      </c>
      <c r="E19" s="11"/>
    </row>
    <row r="20" spans="1:6" x14ac:dyDescent="0.15">
      <c r="A20" s="22" t="s">
        <v>48</v>
      </c>
      <c r="B20" s="30" t="s">
        <v>52</v>
      </c>
      <c r="C20" s="24" t="s">
        <v>9</v>
      </c>
      <c r="D20" s="31">
        <v>9368.26</v>
      </c>
      <c r="E20" s="11"/>
    </row>
    <row r="21" spans="1:6" ht="22.5" x14ac:dyDescent="0.25">
      <c r="A21" s="22" t="s">
        <v>49</v>
      </c>
      <c r="B21" s="30" t="s">
        <v>55</v>
      </c>
      <c r="C21" s="24" t="s">
        <v>9</v>
      </c>
      <c r="D21" s="31">
        <v>520.04200000000003</v>
      </c>
      <c r="E21" s="14"/>
    </row>
    <row r="22" spans="1:6" ht="33.75" x14ac:dyDescent="0.25">
      <c r="A22" s="22" t="s">
        <v>50</v>
      </c>
      <c r="B22" s="30" t="s">
        <v>35</v>
      </c>
      <c r="C22" s="24" t="s">
        <v>9</v>
      </c>
      <c r="D22" s="25">
        <v>2176.6674181399999</v>
      </c>
      <c r="E22" s="78"/>
      <c r="F22" s="2"/>
    </row>
    <row r="23" spans="1:6" x14ac:dyDescent="0.25">
      <c r="D23" s="46"/>
    </row>
    <row r="24" spans="1:6" x14ac:dyDescent="0.25">
      <c r="D24" s="46"/>
    </row>
    <row r="25" spans="1:6" x14ac:dyDescent="0.25">
      <c r="D25" s="46"/>
    </row>
    <row r="26" spans="1:6" x14ac:dyDescent="0.25">
      <c r="D26" s="46"/>
    </row>
  </sheetData>
  <mergeCells count="2"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F22"/>
  <sheetViews>
    <sheetView tabSelected="1" zoomScaleNormal="100" zoomScaleSheetLayoutView="90" workbookViewId="0">
      <selection activeCell="L15" sqref="L15"/>
    </sheetView>
  </sheetViews>
  <sheetFormatPr defaultRowHeight="11.25" x14ac:dyDescent="0.25"/>
  <cols>
    <col min="1" max="1" width="9.140625" style="32"/>
    <col min="2" max="2" width="44" style="32" customWidth="1"/>
    <col min="3" max="3" width="11.85546875" style="32" customWidth="1"/>
    <col min="4" max="4" width="23.85546875" style="33" customWidth="1"/>
    <col min="5" max="5" width="10.140625" style="40" customWidth="1"/>
    <col min="6" max="16384" width="9.140625" style="1"/>
  </cols>
  <sheetData>
    <row r="4" spans="1:6" x14ac:dyDescent="0.25">
      <c r="A4" s="15"/>
      <c r="B4" s="15"/>
      <c r="C4" s="15"/>
      <c r="D4" s="16"/>
    </row>
    <row r="5" spans="1:6" ht="43.5" customHeight="1" x14ac:dyDescent="0.25">
      <c r="A5" s="79" t="s">
        <v>61</v>
      </c>
      <c r="B5" s="79"/>
      <c r="C5" s="79"/>
      <c r="D5" s="79"/>
    </row>
    <row r="6" spans="1:6" x14ac:dyDescent="0.25">
      <c r="A6" s="80" t="str">
        <f>теплоноситель!A6</f>
        <v>НТ МУП "Тагилэнерго"</v>
      </c>
      <c r="B6" s="80"/>
      <c r="C6" s="80"/>
      <c r="D6" s="80"/>
    </row>
    <row r="7" spans="1:6" x14ac:dyDescent="0.25">
      <c r="A7" s="15"/>
      <c r="B7" s="16"/>
      <c r="C7" s="16"/>
      <c r="D7" s="17"/>
    </row>
    <row r="8" spans="1:6" ht="23.25" thickBot="1" x14ac:dyDescent="0.2">
      <c r="A8" s="18" t="s">
        <v>0</v>
      </c>
      <c r="B8" s="19" t="s">
        <v>1</v>
      </c>
      <c r="C8" s="20" t="s">
        <v>2</v>
      </c>
      <c r="D8" s="20" t="s">
        <v>3</v>
      </c>
      <c r="E8" s="42"/>
    </row>
    <row r="9" spans="1:6" ht="12" thickTop="1" x14ac:dyDescent="0.15">
      <c r="A9" s="21" t="s">
        <v>4</v>
      </c>
      <c r="B9" s="21" t="s">
        <v>5</v>
      </c>
      <c r="C9" s="21" t="s">
        <v>6</v>
      </c>
      <c r="D9" s="21" t="s">
        <v>7</v>
      </c>
      <c r="E9" s="43"/>
    </row>
    <row r="10" spans="1:6" ht="22.5" x14ac:dyDescent="0.15">
      <c r="A10" s="22" t="s">
        <v>4</v>
      </c>
      <c r="B10" s="23" t="s">
        <v>8</v>
      </c>
      <c r="C10" s="24" t="s">
        <v>9</v>
      </c>
      <c r="D10" s="25">
        <f>'газовые котельные'!D10</f>
        <v>293676</v>
      </c>
      <c r="E10" s="42"/>
    </row>
    <row r="11" spans="1:6" ht="15" x14ac:dyDescent="0.25">
      <c r="A11" s="26" t="s">
        <v>10</v>
      </c>
      <c r="B11" s="27" t="s">
        <v>41</v>
      </c>
      <c r="C11" s="28" t="s">
        <v>9</v>
      </c>
      <c r="D11" s="29">
        <v>2092.84</v>
      </c>
      <c r="E11" s="44"/>
    </row>
    <row r="12" spans="1:6" ht="33.75" x14ac:dyDescent="0.15">
      <c r="A12" s="22" t="s">
        <v>5</v>
      </c>
      <c r="B12" s="23" t="s">
        <v>12</v>
      </c>
      <c r="C12" s="24" t="s">
        <v>9</v>
      </c>
      <c r="D12" s="25">
        <f>SUM(D13:D22)</f>
        <v>2247.0115505799995</v>
      </c>
      <c r="E12" s="42"/>
    </row>
    <row r="13" spans="1:6" ht="22.5" x14ac:dyDescent="0.25">
      <c r="A13" s="22" t="s">
        <v>13</v>
      </c>
      <c r="B13" s="30" t="s">
        <v>14</v>
      </c>
      <c r="C13" s="24" t="s">
        <v>9</v>
      </c>
      <c r="D13" s="31">
        <v>1856.28</v>
      </c>
      <c r="E13" s="45"/>
    </row>
    <row r="14" spans="1:6" ht="33.75" x14ac:dyDescent="0.25">
      <c r="A14" s="22" t="s">
        <v>15</v>
      </c>
      <c r="B14" s="30" t="s">
        <v>18</v>
      </c>
      <c r="C14" s="24" t="s">
        <v>9</v>
      </c>
      <c r="D14" s="31"/>
      <c r="E14" s="45"/>
      <c r="F14" s="2"/>
    </row>
    <row r="15" spans="1:6" ht="22.5" x14ac:dyDescent="0.15">
      <c r="A15" s="22" t="s">
        <v>17</v>
      </c>
      <c r="B15" s="30" t="s">
        <v>20</v>
      </c>
      <c r="C15" s="24" t="s">
        <v>9</v>
      </c>
      <c r="D15" s="31">
        <v>16</v>
      </c>
      <c r="E15" s="42"/>
    </row>
    <row r="16" spans="1:6" ht="22.5" x14ac:dyDescent="0.15">
      <c r="A16" s="22" t="s">
        <v>19</v>
      </c>
      <c r="B16" s="30" t="s">
        <v>24</v>
      </c>
      <c r="C16" s="24" t="s">
        <v>9</v>
      </c>
      <c r="D16" s="31">
        <v>114.22922</v>
      </c>
      <c r="E16" s="42"/>
    </row>
    <row r="17" spans="1:5" ht="22.5" x14ac:dyDescent="0.15">
      <c r="A17" s="22" t="s">
        <v>21</v>
      </c>
      <c r="B17" s="30" t="s">
        <v>26</v>
      </c>
      <c r="C17" s="24" t="s">
        <v>9</v>
      </c>
      <c r="D17" s="31">
        <v>34.839919999999999</v>
      </c>
      <c r="E17" s="42"/>
    </row>
    <row r="18" spans="1:5" ht="22.5" x14ac:dyDescent="0.25">
      <c r="A18" s="22" t="s">
        <v>23</v>
      </c>
      <c r="B18" s="30" t="s">
        <v>30</v>
      </c>
      <c r="C18" s="24" t="s">
        <v>9</v>
      </c>
      <c r="D18" s="31">
        <v>10.167630000000001</v>
      </c>
      <c r="E18" s="45"/>
    </row>
    <row r="19" spans="1:5" x14ac:dyDescent="0.15">
      <c r="A19" s="22" t="s">
        <v>25</v>
      </c>
      <c r="B19" s="30" t="s">
        <v>51</v>
      </c>
      <c r="C19" s="24" t="s">
        <v>9</v>
      </c>
      <c r="D19" s="31">
        <v>41.497</v>
      </c>
      <c r="E19" s="42"/>
    </row>
    <row r="20" spans="1:5" x14ac:dyDescent="0.15">
      <c r="A20" s="22" t="s">
        <v>27</v>
      </c>
      <c r="B20" s="30" t="s">
        <v>54</v>
      </c>
      <c r="C20" s="24" t="s">
        <v>9</v>
      </c>
      <c r="D20" s="31">
        <v>166.52500000000001</v>
      </c>
      <c r="E20" s="42"/>
    </row>
    <row r="21" spans="1:5" ht="22.5" x14ac:dyDescent="0.25">
      <c r="A21" s="22" t="s">
        <v>28</v>
      </c>
      <c r="B21" s="30" t="s">
        <v>55</v>
      </c>
      <c r="C21" s="24" t="s">
        <v>9</v>
      </c>
      <c r="D21" s="31">
        <v>0</v>
      </c>
      <c r="E21" s="45"/>
    </row>
    <row r="22" spans="1:5" ht="33.75" x14ac:dyDescent="0.25">
      <c r="A22" s="22" t="s">
        <v>29</v>
      </c>
      <c r="B22" s="30" t="s">
        <v>35</v>
      </c>
      <c r="C22" s="24" t="s">
        <v>9</v>
      </c>
      <c r="D22" s="25">
        <v>7.4727805800000002</v>
      </c>
      <c r="E22" s="56"/>
    </row>
  </sheetData>
  <mergeCells count="2">
    <mergeCell ref="A5:D5"/>
    <mergeCell ref="A6:D6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газовые котельные</vt:lpstr>
      <vt:lpstr>угольные, дровяные</vt:lpstr>
      <vt:lpstr>ГВС открытая</vt:lpstr>
      <vt:lpstr>теплоноситель</vt:lpstr>
      <vt:lpstr>услуга передачи ООО ТТС</vt:lpstr>
      <vt:lpstr>РУШ</vt:lpstr>
      <vt:lpstr>'газовые котельные'!Область_печати</vt:lpstr>
      <vt:lpstr>'ГВС открытая'!Область_печати</vt:lpstr>
      <vt:lpstr>РУШ!Область_печати</vt:lpstr>
      <vt:lpstr>теплоноситель!Область_печати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2022-05-04T12:16:52Z</dcterms:modified>
</cp:coreProperties>
</file>